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708" windowWidth="12672" windowHeight="7992" activeTab="0"/>
  </bookViews>
  <sheets>
    <sheet name="Pautas" sheetId="1" r:id="rId1"/>
    <sheet name="Junio" sheetId="2" r:id="rId2"/>
    <sheet name="Septiembre" sheetId="3" r:id="rId3"/>
  </sheets>
  <definedNames>
    <definedName name="ar" localSheetId="1">'Junio'!$C$5:$D$20</definedName>
    <definedName name="ar" localSheetId="2">'Septiembre'!#REF!</definedName>
    <definedName name="coefPrac">#REF!</definedName>
    <definedName name="coefPract">#REF!</definedName>
    <definedName name="coefPractica">#REF!</definedName>
    <definedName name="coefPráctica">'Pautas'!$C$8</definedName>
    <definedName name="coefTeo">#REF!</definedName>
    <definedName name="coefTeoría">'Pautas'!$C$9</definedName>
    <definedName name="k1" localSheetId="1">'Junio'!$C$5:$D$110</definedName>
    <definedName name="kk" localSheetId="1">'Junio'!$B$3</definedName>
    <definedName name="lista" localSheetId="1">'Junio'!$B$7:$C$22</definedName>
    <definedName name="umbralPrac">#REF!</definedName>
    <definedName name="umbralPráctica">'Pautas'!$C$6</definedName>
    <definedName name="umbralTeo">#REF!</definedName>
    <definedName name="umbralTeoría">'Pautas'!$C$7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<sst xmlns="http://schemas.openxmlformats.org/spreadsheetml/2006/main" count="56" uniqueCount="48">
  <si>
    <t xml:space="preserve"> MARIA</t>
  </si>
  <si>
    <t xml:space="preserve"> JUAN</t>
  </si>
  <si>
    <t xml:space="preserve"> ANGEL</t>
  </si>
  <si>
    <t xml:space="preserve"> JORGE</t>
  </si>
  <si>
    <t xml:space="preserve"> DAVID</t>
  </si>
  <si>
    <t xml:space="preserve"> NURIA</t>
  </si>
  <si>
    <t xml:space="preserve"> ALBERTO</t>
  </si>
  <si>
    <t xml:space="preserve"> NATALIA</t>
  </si>
  <si>
    <t xml:space="preserve">   ALONSO GARCIA</t>
  </si>
  <si>
    <t xml:space="preserve">   CABEZAS CASADO</t>
  </si>
  <si>
    <t xml:space="preserve">   DEHESA CARBAYO</t>
  </si>
  <si>
    <t xml:space="preserve"> ANTONIO</t>
  </si>
  <si>
    <t xml:space="preserve">   GARCIA ESCOBAR</t>
  </si>
  <si>
    <t xml:space="preserve">   HERRERO LARA</t>
  </si>
  <si>
    <t xml:space="preserve">   MARTIN GONZALEZ</t>
  </si>
  <si>
    <t xml:space="preserve">   ORTEGA HERNANDO</t>
  </si>
  <si>
    <t xml:space="preserve"> FELIX</t>
  </si>
  <si>
    <t xml:space="preserve">   PEREZ NORIEGA</t>
  </si>
  <si>
    <t xml:space="preserve">   RICO MEDINA</t>
  </si>
  <si>
    <t xml:space="preserve">   SANTOS ESTEBAN</t>
  </si>
  <si>
    <t xml:space="preserve">   VALLE ARROYO</t>
  </si>
  <si>
    <t xml:space="preserve">   VIDAL DEL VALLE</t>
  </si>
  <si>
    <t xml:space="preserve"> ANDRES</t>
  </si>
  <si>
    <t xml:space="preserve">   ZARZA GOMEZ</t>
  </si>
  <si>
    <t>Apellidos</t>
  </si>
  <si>
    <t>Nombre</t>
  </si>
  <si>
    <t>Practica1</t>
  </si>
  <si>
    <t>Practica2</t>
  </si>
  <si>
    <t>Teoría</t>
  </si>
  <si>
    <t>Pautas</t>
  </si>
  <si>
    <t>Umbral de nota de práctica</t>
  </si>
  <si>
    <t>Umbral de nota de teoría</t>
  </si>
  <si>
    <t>Coeficiente de la parte práctica en la nota final</t>
  </si>
  <si>
    <t>Coeficiente de la parte teórica en la nota final</t>
  </si>
  <si>
    <t>Notas</t>
  </si>
  <si>
    <t>Práctica</t>
  </si>
  <si>
    <t>Nota</t>
  </si>
  <si>
    <t>Calificación</t>
  </si>
  <si>
    <t>Final</t>
  </si>
  <si>
    <t>Contar de Calificación</t>
  </si>
  <si>
    <t>Total</t>
  </si>
  <si>
    <t>Aprobado</t>
  </si>
  <si>
    <t>No Presentado</t>
  </si>
  <si>
    <t>Notable</t>
  </si>
  <si>
    <t>Suspenso</t>
  </si>
  <si>
    <t>Total general</t>
  </si>
  <si>
    <t>Sobresaliente</t>
  </si>
  <si>
    <t>Calificación2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</si>
</sst>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6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9.25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 applyProtection="1">
      <alignment/>
      <protection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/>
    </xf>
    <xf numFmtId="2" fontId="2" fillId="0" borderId="2" xfId="0" applyNumberFormat="1" applyFont="1" applyFill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[0]Junio!Tabla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Resumen Resultados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pie"/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4"/>
              <c:pt idx="0">
                <c:v>Aprobado</c:v>
              </c:pt>
              <c:pt idx="1">
                <c:v>No Presentado</c:v>
              </c:pt>
              <c:pt idx="2">
                <c:v>Notable</c:v>
              </c:pt>
              <c:pt idx="3">
                <c:v>Suspenso</c:v>
              </c:pt>
            </c:strLit>
          </c:cat>
          <c:val>
            <c:numLit>
              <c:ptCount val="4"/>
              <c:pt idx="0">
                <c:v>2</c:v>
              </c:pt>
              <c:pt idx="1">
                <c:v>6</c:v>
              </c:pt>
              <c:pt idx="2">
                <c:v>3</c:v>
              </c:pt>
              <c:pt idx="3">
                <c:v>2</c:v>
              </c:pt>
            </c:numLit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10</xdr:col>
      <xdr:colOff>695325</xdr:colOff>
      <xdr:row>36</xdr:row>
      <xdr:rowOff>95250</xdr:rowOff>
    </xdr:to>
    <xdr:graphicFrame>
      <xdr:nvGraphicFramePr>
        <xdr:cNvPr id="1" name="Chart 29"/>
        <xdr:cNvGraphicFramePr/>
      </xdr:nvGraphicFramePr>
      <xdr:xfrm>
        <a:off x="4352925" y="3276600"/>
        <a:ext cx="37814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6:I19" sheet="Junio"/>
  </cacheSource>
  <cacheFields count="1">
    <cacheField name="Calificaci?n">
      <sharedItems containsMixedTypes="0" count="4">
        <s v="Notable"/>
        <s v="Aprobado"/>
        <s v="Suspenso"/>
        <s v="No Present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C22:D28" firstHeaderRow="2" firstDataRow="2" firstDataCol="1"/>
  <pivotFields count="1">
    <pivotField axis="axisRow" dataField="1" compact="0" outline="0" subtotalTop="0" showAll="0">
      <items count="5">
        <item x="1"/>
        <item x="3"/>
        <item x="0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ntar de Calificaci?n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9"/>
  <sheetViews>
    <sheetView tabSelected="1" workbookViewId="0" topLeftCell="A1">
      <selection activeCell="E9" sqref="E9"/>
    </sheetView>
  </sheetViews>
  <sheetFormatPr defaultColWidth="11.421875" defaultRowHeight="12.75"/>
  <cols>
    <col min="2" max="2" width="40.140625" style="0" customWidth="1"/>
    <col min="3" max="3" width="11.57421875" style="1" customWidth="1"/>
  </cols>
  <sheetData>
    <row r="5" spans="2:6" ht="12.75">
      <c r="B5" t="s">
        <v>29</v>
      </c>
      <c r="E5" s="35" t="s">
        <v>36</v>
      </c>
      <c r="F5" s="35" t="s">
        <v>37</v>
      </c>
    </row>
    <row r="6" spans="2:6" ht="12.75">
      <c r="B6" s="26" t="s">
        <v>30</v>
      </c>
      <c r="C6" s="32">
        <v>4.5</v>
      </c>
      <c r="E6" s="26">
        <v>0</v>
      </c>
      <c r="F6" s="27" t="s">
        <v>44</v>
      </c>
    </row>
    <row r="7" spans="2:6" ht="12.75">
      <c r="B7" s="28" t="s">
        <v>31</v>
      </c>
      <c r="C7" s="33">
        <v>5</v>
      </c>
      <c r="E7" s="28">
        <v>5</v>
      </c>
      <c r="F7" s="29" t="s">
        <v>41</v>
      </c>
    </row>
    <row r="8" spans="2:6" ht="12.75">
      <c r="B8" s="28" t="s">
        <v>32</v>
      </c>
      <c r="C8" s="33">
        <v>0.3</v>
      </c>
      <c r="E8" s="28">
        <v>7</v>
      </c>
      <c r="F8" s="29" t="s">
        <v>43</v>
      </c>
    </row>
    <row r="9" spans="2:6" ht="12.75">
      <c r="B9" s="30" t="s">
        <v>33</v>
      </c>
      <c r="C9" s="34">
        <v>0.7</v>
      </c>
      <c r="E9" s="30">
        <v>9</v>
      </c>
      <c r="F9" s="31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J28"/>
  <sheetViews>
    <sheetView workbookViewId="0" topLeftCell="B10">
      <selection activeCell="K9" sqref="K9"/>
    </sheetView>
  </sheetViews>
  <sheetFormatPr defaultColWidth="11.421875" defaultRowHeight="12.75"/>
  <cols>
    <col min="2" max="2" width="20.7109375" style="3" bestFit="1" customWidth="1"/>
    <col min="3" max="3" width="19.28125" style="3" customWidth="1"/>
    <col min="4" max="4" width="4.7109375" style="1" customWidth="1"/>
    <col min="5" max="5" width="9.140625" style="1" customWidth="1"/>
    <col min="6" max="6" width="8.140625" style="1" customWidth="1"/>
    <col min="7" max="7" width="6.421875" style="1" customWidth="1"/>
    <col min="8" max="8" width="5.140625" style="1" customWidth="1"/>
    <col min="9" max="9" width="13.00390625" style="2" customWidth="1"/>
    <col min="10" max="10" width="13.57421875" style="0" customWidth="1"/>
    <col min="11" max="11" width="10.7109375" style="0" customWidth="1"/>
    <col min="12" max="12" width="11.57421875" style="0" hidden="1" customWidth="1"/>
    <col min="14" max="14" width="11.7109375" style="0" customWidth="1"/>
  </cols>
  <sheetData>
    <row r="4" ht="13.5" thickBot="1"/>
    <row r="5" spans="2:9" ht="13.5">
      <c r="B5" s="8"/>
      <c r="C5" s="8"/>
      <c r="D5" s="16" t="s">
        <v>34</v>
      </c>
      <c r="E5" s="16"/>
      <c r="F5" s="16"/>
      <c r="G5" s="14"/>
      <c r="H5" s="14" t="s">
        <v>38</v>
      </c>
      <c r="I5" s="15"/>
    </row>
    <row r="6" spans="2:10" ht="13.5">
      <c r="B6" s="9" t="s">
        <v>24</v>
      </c>
      <c r="C6" s="9" t="s">
        <v>25</v>
      </c>
      <c r="D6" s="12" t="s">
        <v>26</v>
      </c>
      <c r="E6" s="12" t="s">
        <v>27</v>
      </c>
      <c r="F6" s="12" t="s">
        <v>35</v>
      </c>
      <c r="G6" s="12" t="s">
        <v>28</v>
      </c>
      <c r="H6" s="12" t="s">
        <v>36</v>
      </c>
      <c r="I6" s="13" t="s">
        <v>37</v>
      </c>
      <c r="J6" s="25" t="s">
        <v>47</v>
      </c>
    </row>
    <row r="7" spans="2:10" ht="12.75">
      <c r="B7" s="10" t="s">
        <v>8</v>
      </c>
      <c r="C7" s="10" t="s">
        <v>0</v>
      </c>
      <c r="D7" s="4">
        <v>6.7</v>
      </c>
      <c r="E7" s="4">
        <v>6</v>
      </c>
      <c r="F7" s="4">
        <f>IF(NOT(OR(ISBLANK(D7),ISBLANK(E7))),AVERAGE(D7:E7),"")</f>
        <v>6.35</v>
      </c>
      <c r="G7" s="4">
        <v>8.9</v>
      </c>
      <c r="H7" s="4">
        <f aca="true" t="shared" si="0" ref="H7:H19">IF(OR(EXACT(F7,""),EXACT(G7,"")),"",IF(AND(F7&gt;=umbralPráctica,G7&gt;=umbralTeoría),SUM(F7*coefPráctica,G7*coefTeoría),0))</f>
        <v>8.135</v>
      </c>
      <c r="I7" s="5" t="str">
        <f>IF(EXACT(H7,""),"No Presentado",IF((H7&gt;=9),"Sobresaliente",IF((H7&gt;=7),"Notable",IF((H7&gt;=5),"Aprobado","Suspenso"))))</f>
        <v>Notable</v>
      </c>
      <c r="J7" t="str">
        <f>IF(EXACT(H7,""),"No Presentado",VLOOKUP(H7,Pautas!$E$6:$F$9,2))</f>
        <v>Notable</v>
      </c>
    </row>
    <row r="8" spans="2:10" ht="12.75">
      <c r="B8" s="10" t="s">
        <v>9</v>
      </c>
      <c r="C8" s="10" t="s">
        <v>1</v>
      </c>
      <c r="D8" s="4">
        <v>5.7</v>
      </c>
      <c r="E8" s="4">
        <v>4.8</v>
      </c>
      <c r="F8" s="4">
        <f aca="true" t="shared" si="1" ref="F8:F19">IF(NOT(OR(ISBLANK(D8),ISBLANK(E8))),AVERAGE(D8:E8),"")</f>
        <v>5.25</v>
      </c>
      <c r="G8" s="4">
        <v>6.6</v>
      </c>
      <c r="H8" s="4">
        <f t="shared" si="0"/>
        <v>6.194999999999999</v>
      </c>
      <c r="I8" s="5" t="str">
        <f aca="true" t="shared" si="2" ref="I8:I19">IF(EXACT(H8,""),"No Presentado",IF((H8&gt;=9),"Sobresaliente",IF((H8&gt;=7),"Notable",IF((H8&gt;=5),"Aprobado","Suspenso"))))</f>
        <v>Aprobado</v>
      </c>
      <c r="J8" t="str">
        <f>IF(EXACT(H8,""),"No Presentado",VLOOKUP(H8,Pautas!$E$6:$F$9,2))</f>
        <v>Aprobado</v>
      </c>
    </row>
    <row r="9" spans="2:10" ht="12.75">
      <c r="B9" s="10" t="s">
        <v>10</v>
      </c>
      <c r="C9" s="10" t="s">
        <v>11</v>
      </c>
      <c r="D9" s="4">
        <v>8.9</v>
      </c>
      <c r="E9" s="4">
        <v>7.8</v>
      </c>
      <c r="F9" s="4">
        <f t="shared" si="1"/>
        <v>8.35</v>
      </c>
      <c r="G9" s="4">
        <v>8.5</v>
      </c>
      <c r="H9" s="4">
        <f t="shared" si="0"/>
        <v>8.454999999999998</v>
      </c>
      <c r="I9" s="5" t="str">
        <f t="shared" si="2"/>
        <v>Notable</v>
      </c>
      <c r="J9" t="str">
        <f>IF(EXACT(H9,""),"No Presentado",VLOOKUP(H9,Pautas!$E$6:$F$9,2))</f>
        <v>Notable</v>
      </c>
    </row>
    <row r="10" spans="2:10" ht="12.75">
      <c r="B10" s="10" t="s">
        <v>12</v>
      </c>
      <c r="C10" s="10" t="s">
        <v>3</v>
      </c>
      <c r="D10" s="4">
        <v>4.6</v>
      </c>
      <c r="E10" s="4">
        <v>4</v>
      </c>
      <c r="F10" s="4">
        <f t="shared" si="1"/>
        <v>4.3</v>
      </c>
      <c r="G10" s="4">
        <v>6.8</v>
      </c>
      <c r="H10" s="4">
        <f t="shared" si="0"/>
        <v>0</v>
      </c>
      <c r="I10" s="5" t="str">
        <f t="shared" si="2"/>
        <v>Suspenso</v>
      </c>
      <c r="J10" t="str">
        <f>IF(EXACT(H10,""),"No Presentado",VLOOKUP(H10,Pautas!$E$6:$F$9,2))</f>
        <v>Suspenso</v>
      </c>
    </row>
    <row r="11" spans="2:10" ht="12.75">
      <c r="B11" s="10" t="s">
        <v>13</v>
      </c>
      <c r="C11" s="10" t="s">
        <v>5</v>
      </c>
      <c r="D11" s="4"/>
      <c r="E11" s="4">
        <v>5.8</v>
      </c>
      <c r="F11" s="4">
        <f t="shared" si="1"/>
      </c>
      <c r="G11" s="4">
        <v>7</v>
      </c>
      <c r="H11" s="4">
        <f>IF(OR(EXACT(F11,""),EXACT(G11,"")),"",IF(AND(F11&gt;=umbralPráctica,G11&gt;=umbralTeoría),SUM(F11*coefPráctica,G11*coefTeoría),0))</f>
      </c>
      <c r="I11" s="5" t="str">
        <f t="shared" si="2"/>
        <v>No Presentado</v>
      </c>
      <c r="J11" t="str">
        <f>IF(EXACT(H11,""),"No Presentado",VLOOKUP(H11,Pautas!$E$6:$F$9,2))</f>
        <v>No Presentado</v>
      </c>
    </row>
    <row r="12" spans="2:10" ht="12.75">
      <c r="B12" s="10" t="s">
        <v>14</v>
      </c>
      <c r="C12" s="10" t="s">
        <v>2</v>
      </c>
      <c r="D12" s="4"/>
      <c r="E12" s="4"/>
      <c r="F12" s="4">
        <f t="shared" si="1"/>
      </c>
      <c r="G12" s="4"/>
      <c r="H12" s="4">
        <f t="shared" si="0"/>
      </c>
      <c r="I12" s="5" t="str">
        <f t="shared" si="2"/>
        <v>No Presentado</v>
      </c>
      <c r="J12" t="str">
        <f>IF(EXACT(H12,""),"No Presentado",VLOOKUP(H12,Pautas!$E$6:$F$9,2))</f>
        <v>No Presentado</v>
      </c>
    </row>
    <row r="13" spans="2:10" ht="12.75">
      <c r="B13" s="10" t="s">
        <v>15</v>
      </c>
      <c r="C13" s="10" t="s">
        <v>16</v>
      </c>
      <c r="D13" s="4">
        <v>5.8</v>
      </c>
      <c r="E13" s="4">
        <v>6.3</v>
      </c>
      <c r="F13" s="4">
        <f t="shared" si="1"/>
        <v>6.05</v>
      </c>
      <c r="G13" s="4">
        <v>3.6</v>
      </c>
      <c r="H13" s="4">
        <f t="shared" si="0"/>
        <v>0</v>
      </c>
      <c r="I13" s="5" t="str">
        <f t="shared" si="2"/>
        <v>Suspenso</v>
      </c>
      <c r="J13" t="str">
        <f>IF(EXACT(H13,""),"No Presentado",VLOOKUP(H13,Pautas!$E$6:$F$9,2))</f>
        <v>Suspenso</v>
      </c>
    </row>
    <row r="14" spans="2:10" ht="12.75">
      <c r="B14" s="10" t="s">
        <v>17</v>
      </c>
      <c r="C14" s="10" t="s">
        <v>6</v>
      </c>
      <c r="D14" s="4">
        <v>6.7</v>
      </c>
      <c r="E14" s="4"/>
      <c r="F14" s="4">
        <f t="shared" si="1"/>
      </c>
      <c r="G14" s="4">
        <v>6.5</v>
      </c>
      <c r="H14" s="4">
        <f t="shared" si="0"/>
      </c>
      <c r="I14" s="5" t="str">
        <f t="shared" si="2"/>
        <v>No Presentado</v>
      </c>
      <c r="J14" t="str">
        <f>IF(EXACT(H14,""),"No Presentado",VLOOKUP(H14,Pautas!$E$6:$F$9,2))</f>
        <v>No Presentado</v>
      </c>
    </row>
    <row r="15" spans="2:10" ht="12.75">
      <c r="B15" s="10" t="s">
        <v>18</v>
      </c>
      <c r="C15" s="10" t="s">
        <v>4</v>
      </c>
      <c r="D15" s="4"/>
      <c r="E15" s="4"/>
      <c r="F15" s="4">
        <f t="shared" si="1"/>
      </c>
      <c r="G15" s="4">
        <v>4</v>
      </c>
      <c r="H15" s="4">
        <f t="shared" si="0"/>
      </c>
      <c r="I15" s="5" t="str">
        <f t="shared" si="2"/>
        <v>No Presentado</v>
      </c>
      <c r="J15" t="str">
        <f>IF(EXACT(H15,""),"No Presentado",VLOOKUP(H15,Pautas!$E$6:$F$9,2))</f>
        <v>No Presentado</v>
      </c>
    </row>
    <row r="16" spans="2:10" ht="12.75">
      <c r="B16" s="10" t="s">
        <v>19</v>
      </c>
      <c r="C16" s="10" t="s">
        <v>4</v>
      </c>
      <c r="D16" s="4"/>
      <c r="E16" s="4">
        <v>5.8</v>
      </c>
      <c r="F16" s="4">
        <f t="shared" si="1"/>
      </c>
      <c r="G16" s="4"/>
      <c r="H16" s="4">
        <f t="shared" si="0"/>
      </c>
      <c r="I16" s="5" t="str">
        <f t="shared" si="2"/>
        <v>No Presentado</v>
      </c>
      <c r="J16" t="str">
        <f>IF(EXACT(H16,""),"No Presentado",VLOOKUP(H16,Pautas!$E$6:$F$9,2))</f>
        <v>No Presentado</v>
      </c>
    </row>
    <row r="17" spans="2:10" ht="12.75">
      <c r="B17" s="10" t="s">
        <v>20</v>
      </c>
      <c r="C17" s="10" t="s">
        <v>0</v>
      </c>
      <c r="D17" s="4"/>
      <c r="E17" s="4"/>
      <c r="F17" s="4">
        <f t="shared" si="1"/>
      </c>
      <c r="G17" s="4"/>
      <c r="H17" s="4">
        <f t="shared" si="0"/>
      </c>
      <c r="I17" s="5" t="str">
        <f t="shared" si="2"/>
        <v>No Presentado</v>
      </c>
      <c r="J17" t="str">
        <f>IF(EXACT(H17,""),"No Presentado",VLOOKUP(H17,Pautas!$E$6:$F$9,2))</f>
        <v>No Presentado</v>
      </c>
    </row>
    <row r="18" spans="2:10" ht="12.75">
      <c r="B18" s="10" t="s">
        <v>21</v>
      </c>
      <c r="C18" s="10" t="s">
        <v>22</v>
      </c>
      <c r="D18" s="4">
        <v>5.6</v>
      </c>
      <c r="E18" s="4">
        <v>7.8</v>
      </c>
      <c r="F18" s="4">
        <f t="shared" si="1"/>
        <v>6.699999999999999</v>
      </c>
      <c r="G18" s="4">
        <v>7</v>
      </c>
      <c r="H18" s="4">
        <f t="shared" si="0"/>
        <v>6.909999999999999</v>
      </c>
      <c r="I18" s="5" t="str">
        <f t="shared" si="2"/>
        <v>Aprobado</v>
      </c>
      <c r="J18" t="str">
        <f>IF(EXACT(H18,""),"No Presentado",VLOOKUP(H18,Pautas!$E$6:$F$9,2))</f>
        <v>Aprobado</v>
      </c>
    </row>
    <row r="19" spans="2:10" ht="13.5" thickBot="1">
      <c r="B19" s="11" t="s">
        <v>23</v>
      </c>
      <c r="C19" s="11" t="s">
        <v>7</v>
      </c>
      <c r="D19" s="6">
        <v>8</v>
      </c>
      <c r="E19" s="6">
        <v>6.7</v>
      </c>
      <c r="F19" s="6">
        <f t="shared" si="1"/>
        <v>7.35</v>
      </c>
      <c r="G19" s="6">
        <v>9</v>
      </c>
      <c r="H19" s="6">
        <f t="shared" si="0"/>
        <v>8.504999999999999</v>
      </c>
      <c r="I19" s="7" t="str">
        <f t="shared" si="2"/>
        <v>Notable</v>
      </c>
      <c r="J19" t="str">
        <f>IF(EXACT(H19,""),"No Presentado",VLOOKUP(H19,Pautas!$E$6:$F$9,2))</f>
        <v>Notable</v>
      </c>
    </row>
    <row r="22" spans="3:4" ht="12.75">
      <c r="C22" s="17" t="s">
        <v>39</v>
      </c>
      <c r="D22" s="18"/>
    </row>
    <row r="23" spans="3:4" ht="12.75">
      <c r="C23" s="17" t="s">
        <v>37</v>
      </c>
      <c r="D23" s="18" t="s">
        <v>40</v>
      </c>
    </row>
    <row r="24" spans="3:4" ht="12.75">
      <c r="C24" s="19" t="s">
        <v>41</v>
      </c>
      <c r="D24" s="20">
        <v>2</v>
      </c>
    </row>
    <row r="25" spans="3:4" ht="12.75">
      <c r="C25" s="21" t="s">
        <v>42</v>
      </c>
      <c r="D25" s="22">
        <v>6</v>
      </c>
    </row>
    <row r="26" spans="3:4" ht="12.75">
      <c r="C26" s="21" t="s">
        <v>43</v>
      </c>
      <c r="D26" s="22">
        <v>3</v>
      </c>
    </row>
    <row r="27" spans="3:4" ht="12.75">
      <c r="C27" s="21" t="s">
        <v>44</v>
      </c>
      <c r="D27" s="22">
        <v>2</v>
      </c>
    </row>
    <row r="28" spans="3:4" ht="12.75">
      <c r="C28" s="23" t="s">
        <v>45</v>
      </c>
      <c r="D28" s="24">
        <v>13</v>
      </c>
    </row>
  </sheetData>
  <conditionalFormatting sqref="D7:E19 H7:H19">
    <cfRule type="cellIs" priority="1" dxfId="0" operator="lessThan" stopIfTrue="1">
      <formula>5</formula>
    </cfRule>
  </conditionalFormatting>
  <conditionalFormatting sqref="F7:F19">
    <cfRule type="cellIs" priority="2" dxfId="0" operator="lessThan" stopIfTrue="1">
      <formula>umbralPráctica</formula>
    </cfRule>
  </conditionalFormatting>
  <conditionalFormatting sqref="G7:G19">
    <cfRule type="cellIs" priority="3" dxfId="0" operator="lessThan" stopIfTrue="1">
      <formula>umbralTeoría</formula>
    </cfRule>
  </conditionalFormatting>
  <conditionalFormatting sqref="I7:I19">
    <cfRule type="cellIs" priority="4" dxfId="1" operator="equal" stopIfTrue="1">
      <formula>"No Presentado"</formula>
    </cfRule>
    <cfRule type="cellIs" priority="5" dxfId="0" operator="equal" stopIfTrue="1">
      <formula>"Suspenso"</formula>
    </cfRule>
  </conditionalFormatting>
  <printOptions/>
  <pageMargins left="0.75" right="0.75" top="1" bottom="1" header="0" footer="0"/>
  <pageSetup horizontalDpi="96" verticalDpi="96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1" sqref="C1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Departamento de Informática</cp:lastModifiedBy>
  <dcterms:created xsi:type="dcterms:W3CDTF">2003-01-29T11:35:32Z</dcterms:created>
  <dcterms:modified xsi:type="dcterms:W3CDTF">2003-02-04T19:19:04Z</dcterms:modified>
  <cp:category/>
  <cp:version/>
  <cp:contentType/>
  <cp:contentStatus/>
</cp:coreProperties>
</file>